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K:\ÉVA\Testületi ülések 2023\Együttes 6-os\"/>
    </mc:Choice>
  </mc:AlternateContent>
  <xr:revisionPtr revIDLastSave="0" documentId="13_ncr:1_{FCAB1AB4-3941-414C-9B48-0827175020E7}" xr6:coauthVersionLast="47" xr6:coauthVersionMax="47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Mérleg" sheetId="4" r:id="rId1"/>
    <sheet name="Bevételek" sheetId="2" r:id="rId2"/>
    <sheet name="Kiadások" sheetId="5" r:id="rId3"/>
  </sheets>
  <definedNames>
    <definedName name="_xlnm.Print_Area" localSheetId="1">Bevételek!$A$1:$F$27</definedName>
  </definedNames>
  <calcPr calcId="181029" iterateDelta="1E-4"/>
</workbook>
</file>

<file path=xl/calcChain.xml><?xml version="1.0" encoding="utf-8"?>
<calcChain xmlns="http://schemas.openxmlformats.org/spreadsheetml/2006/main">
  <c r="E38" i="5" l="1"/>
  <c r="E48" i="5" s="1"/>
  <c r="E28" i="5"/>
  <c r="E15" i="5"/>
  <c r="E35" i="5"/>
  <c r="E33" i="5"/>
  <c r="E25" i="5"/>
  <c r="E8" i="5"/>
  <c r="E7" i="5" s="1"/>
  <c r="D17" i="4"/>
  <c r="D9" i="4"/>
  <c r="F15" i="2"/>
  <c r="E22" i="5" l="1"/>
  <c r="E45" i="5"/>
  <c r="E18" i="5"/>
  <c r="E40" i="5"/>
  <c r="E49" i="5" s="1"/>
  <c r="E46" i="5" l="1"/>
  <c r="E21" i="5"/>
  <c r="E47" i="5" s="1"/>
  <c r="E6" i="5" l="1"/>
  <c r="E43" i="5" s="1"/>
  <c r="E50" i="5"/>
  <c r="F13" i="2"/>
  <c r="F8" i="2" l="1"/>
  <c r="F25" i="2" l="1"/>
  <c r="F7" i="2"/>
  <c r="F12" i="2"/>
  <c r="F26" i="2" s="1"/>
  <c r="F27" i="2" l="1"/>
  <c r="F11" i="2"/>
  <c r="F23" i="2" s="1"/>
</calcChain>
</file>

<file path=xl/sharedStrings.xml><?xml version="1.0" encoding="utf-8"?>
<sst xmlns="http://schemas.openxmlformats.org/spreadsheetml/2006/main" count="141" uniqueCount="106">
  <si>
    <t>Megnevezés</t>
  </si>
  <si>
    <t>Előirányzat (Ft)</t>
  </si>
  <si>
    <t>B4</t>
  </si>
  <si>
    <t>Működési bevételek</t>
  </si>
  <si>
    <t>B8</t>
  </si>
  <si>
    <t>Finanszírozási bevételek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</si>
  <si>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</si>
  <si>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</si>
  <si>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</si>
  <si>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</si>
  <si>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</si>
  <si>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</si>
  <si>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</si>
  <si>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</si>
  <si>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</si>
  <si>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</si>
  <si>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</si>
  <si>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</si>
  <si>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</si>
  <si>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</si>
  <si>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</si>
  <si>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</si>
  <si>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</si>
  <si>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</si>
  <si>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</si>
  <si>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</si>
  <si>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</si>
  <si>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</si>
  <si>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</si>
  <si>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</si>
  <si>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</si>
  <si>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</si>
  <si>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</si>
  <si>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</si>
  <si>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</si>
  <si>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</si>
  <si>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</si>
  <si>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</si>
  <si>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</si>
  <si>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</si>
  <si>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</si>
  <si>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</si>
  <si>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</si>
  <si>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</si>
  <si>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</si>
  <si>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K321</t>
  </si>
  <si>
    <t>Informatikai szolgáltatások igénybevétele(internet,szoftver)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</si>
  <si>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</si>
  <si>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</si>
  <si>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</si>
  <si>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</si>
  <si>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</si>
  <si>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</si>
  <si>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</si>
  <si>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</si>
  <si>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</si>
  <si>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</si>
  <si>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</si>
  <si>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</si>
  <si>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</si>
  <si>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</si>
  <si>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</si>
  <si>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</si>
  <si>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</si>
  <si>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</si>
  <si>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</si>
  <si>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</si>
  <si>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ÖSSZESEN:</t>
  </si>
  <si>
    <t>Kiadások Összesen:</t>
  </si>
  <si>
    <t>Eredeti</t>
  </si>
  <si>
    <t>K6</t>
  </si>
  <si>
    <t>Beruházások</t>
  </si>
  <si>
    <t>K67</t>
  </si>
  <si>
    <t>Beruházási célú előzetesen felszámított áfa</t>
  </si>
  <si>
    <t xml:space="preserve">K6 </t>
  </si>
  <si>
    <t>SZIGLIGETI KÖZÖS ÖNKORMÁNYZATI HIVATAL</t>
  </si>
  <si>
    <t>B403</t>
  </si>
  <si>
    <t>Közvetített szolgáltatások ellenértéke</t>
  </si>
  <si>
    <t>Szigliget állami támogatás</t>
  </si>
  <si>
    <t>Kisapáti</t>
  </si>
  <si>
    <t>Káptalantóti</t>
  </si>
  <si>
    <t>Hegymagas</t>
  </si>
  <si>
    <t>Badacsonytördemic</t>
  </si>
  <si>
    <t>Nemesgulács</t>
  </si>
  <si>
    <t xml:space="preserve">Szigliget </t>
  </si>
  <si>
    <t>K1102</t>
  </si>
  <si>
    <t>Jutalom</t>
  </si>
  <si>
    <t>K1110</t>
  </si>
  <si>
    <t>Egyéb költségtérítések</t>
  </si>
  <si>
    <t>K12</t>
  </si>
  <si>
    <t>Külső személyi juttatások</t>
  </si>
  <si>
    <t>K122</t>
  </si>
  <si>
    <t>Munkavégzésre irányuló egyéb jogviszonyban nem saját foglalkoztatottnak fizetett juttatások</t>
  </si>
  <si>
    <t>K123</t>
  </si>
  <si>
    <t>Egyéb külső személyi juttatások</t>
  </si>
  <si>
    <t>K335</t>
  </si>
  <si>
    <t>Közvetített szolgáltatások</t>
  </si>
  <si>
    <t>K63</t>
  </si>
  <si>
    <t>Informatikai eszközök beszerzése, létesítése</t>
  </si>
  <si>
    <t>2023. évi költségvetés összevont mérlege</t>
  </si>
  <si>
    <t>K5</t>
  </si>
  <si>
    <t>Egyéb működési célú támogatások</t>
  </si>
  <si>
    <t>2023. évi BEVÉTELEK részletezése</t>
  </si>
  <si>
    <t>2023. évi KIADÁSOK részletezése</t>
  </si>
  <si>
    <t>K506</t>
  </si>
  <si>
    <t>Egyéb működési célú támogatások ÁHB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</si>
</sst>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#,##0_ ;\-#,##0\ "/>
  </numFmts>
  <fonts count="11" x14ac:knownFonts="1">
    <font>
      <sz val="12"/>
      <name val="Times New Roman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7" tint="0.39997558519241921"/>
        <bgColor indexed="29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9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3" fontId="3" fillId="0" borderId="2" xfId="0" applyNumberFormat="1" applyFont="1" applyBorder="1"/>
    <xf numFmtId="3" fontId="2" fillId="0" borderId="2" xfId="0" applyNumberFormat="1" applyFont="1" applyBorder="1"/>
    <xf numFmtId="0" fontId="3" fillId="0" borderId="3" xfId="0" applyFont="1" applyBorder="1"/>
    <xf numFmtId="3" fontId="3" fillId="0" borderId="4" xfId="0" applyNumberFormat="1" applyFont="1" applyBorder="1"/>
    <xf numFmtId="3" fontId="2" fillId="0" borderId="0" xfId="0" applyNumberFormat="1" applyFont="1"/>
    <xf numFmtId="0" fontId="0" fillId="0" borderId="0" xfId="0" applyAlignment="1">
      <alignment horizontal="center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165" fontId="2" fillId="0" borderId="0" xfId="1" applyNumberFormat="1" applyFont="1"/>
    <xf numFmtId="3" fontId="2" fillId="0" borderId="0" xfId="0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3" fontId="3" fillId="0" borderId="0" xfId="0" applyNumberFormat="1" applyFont="1"/>
    <xf numFmtId="3" fontId="3" fillId="0" borderId="8" xfId="0" applyNumberFormat="1" applyFont="1" applyBorder="1"/>
    <xf numFmtId="3" fontId="2" fillId="0" borderId="8" xfId="0" applyNumberFormat="1" applyFont="1" applyBorder="1"/>
    <xf numFmtId="3" fontId="2" fillId="0" borderId="13" xfId="0" applyNumberFormat="1" applyFont="1" applyBorder="1"/>
    <xf numFmtId="3" fontId="3" fillId="3" borderId="7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3" fontId="3" fillId="0" borderId="12" xfId="0" applyNumberFormat="1" applyFont="1" applyBorder="1"/>
    <xf numFmtId="0" fontId="3" fillId="0" borderId="9" xfId="0" applyFont="1" applyBorder="1"/>
    <xf numFmtId="0" fontId="3" fillId="0" borderId="10" xfId="0" applyFont="1" applyBorder="1"/>
    <xf numFmtId="3" fontId="3" fillId="0" borderId="10" xfId="0" applyNumberFormat="1" applyFont="1" applyBorder="1"/>
    <xf numFmtId="0" fontId="2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3" borderId="6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wrapText="1"/>
    </xf>
    <xf numFmtId="165" fontId="3" fillId="2" borderId="14" xfId="1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165" fontId="3" fillId="0" borderId="14" xfId="1" applyNumberFormat="1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3" fontId="2" fillId="0" borderId="14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wrapText="1"/>
    </xf>
    <xf numFmtId="3" fontId="2" fillId="0" borderId="14" xfId="0" applyNumberFormat="1" applyFont="1" applyBorder="1" applyAlignment="1">
      <alignment horizontal="center" vertical="center"/>
    </xf>
    <xf numFmtId="0" fontId="3" fillId="0" borderId="14" xfId="0" applyFont="1" applyBorder="1"/>
    <xf numFmtId="0" fontId="2" fillId="0" borderId="14" xfId="0" applyFont="1" applyBorder="1"/>
    <xf numFmtId="0" fontId="5" fillId="0" borderId="14" xfId="0" applyFont="1" applyBorder="1" applyAlignment="1">
      <alignment horizontal="left"/>
    </xf>
    <xf numFmtId="3" fontId="3" fillId="0" borderId="14" xfId="0" applyNumberFormat="1" applyFont="1" applyBorder="1" applyAlignment="1">
      <alignment horizontal="center"/>
    </xf>
    <xf numFmtId="165" fontId="3" fillId="0" borderId="14" xfId="1" applyNumberFormat="1" applyFont="1" applyBorder="1" applyAlignment="1">
      <alignment horizontal="right" vertical="center"/>
    </xf>
    <xf numFmtId="166" fontId="2" fillId="0" borderId="14" xfId="1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left"/>
    </xf>
    <xf numFmtId="165" fontId="3" fillId="2" borderId="14" xfId="1" applyNumberFormat="1" applyFont="1" applyFill="1" applyBorder="1" applyAlignment="1">
      <alignment horizontal="center"/>
    </xf>
    <xf numFmtId="165" fontId="3" fillId="0" borderId="14" xfId="1" applyNumberFormat="1" applyFont="1" applyFill="1" applyBorder="1" applyAlignment="1">
      <alignment horizontal="center"/>
    </xf>
    <xf numFmtId="0" fontId="3" fillId="2" borderId="14" xfId="0" applyFont="1" applyFill="1" applyBorder="1"/>
  </cellXfs>
  <cellStyles count="3">
    <cellStyle name="Ezres" xfId="1" builtinId="3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4A86C-0192-464B-8271-5CE48907D3CE}">
  <dimension ref="A1:D17"/>
  <sheetViews>
    <sheetView workbookViewId="0">
      <selection activeCell="D16" sqref="D16"/>
    </sheetView>
  </sheetViews>
  <sheetFormatPr defaultRowHeight="15.75" x14ac:dyDescent="0.25"/>
  <cols>
    <col min="3" max="3" width="40.5" customWidth="1"/>
    <col min="4" max="4" width="18" customWidth="1"/>
  </cols>
  <sheetData>
    <row r="1" spans="1:4" ht="30.75" customHeight="1" x14ac:dyDescent="0.25">
      <c r="A1" s="37" t="s">
        <v>75</v>
      </c>
      <c r="B1" s="37"/>
      <c r="C1" s="37"/>
      <c r="D1" s="37"/>
    </row>
    <row r="2" spans="1:4" ht="31.5" customHeight="1" x14ac:dyDescent="0.25">
      <c r="A2" s="37" t="s">
        <v>99</v>
      </c>
      <c r="B2" s="37"/>
      <c r="C2" s="37"/>
      <c r="D2" s="37"/>
    </row>
    <row r="3" spans="1:4" x14ac:dyDescent="0.25">
      <c r="A3" s="3"/>
      <c r="B3" s="3"/>
      <c r="C3" s="3"/>
      <c r="D3" s="2"/>
    </row>
    <row r="4" spans="1:4" x14ac:dyDescent="0.25">
      <c r="A4" s="38" t="s">
        <v>0</v>
      </c>
      <c r="B4" s="38"/>
      <c r="C4" s="38"/>
      <c r="D4" s="29" t="s">
        <v>1</v>
      </c>
    </row>
    <row r="5" spans="1:4" x14ac:dyDescent="0.25">
      <c r="A5" s="38"/>
      <c r="B5" s="38"/>
      <c r="C5" s="38"/>
      <c r="D5" s="29" t="s">
        <v>69</v>
      </c>
    </row>
    <row r="6" spans="1:4" ht="21" customHeight="1" x14ac:dyDescent="0.25">
      <c r="A6" s="5"/>
      <c r="B6" s="5"/>
      <c r="C6" s="5"/>
      <c r="D6" s="6"/>
    </row>
    <row r="7" spans="1:4" x14ac:dyDescent="0.25">
      <c r="A7" s="2" t="s">
        <v>2</v>
      </c>
      <c r="B7" s="2" t="s">
        <v>3</v>
      </c>
      <c r="C7" s="2"/>
      <c r="D7" s="7">
        <v>1700000</v>
      </c>
    </row>
    <row r="8" spans="1:4" x14ac:dyDescent="0.25">
      <c r="A8" s="2" t="s">
        <v>4</v>
      </c>
      <c r="B8" s="2" t="s">
        <v>5</v>
      </c>
      <c r="C8" s="2"/>
      <c r="D8" s="7">
        <v>184314888</v>
      </c>
    </row>
    <row r="9" spans="1:4" x14ac:dyDescent="0.25">
      <c r="A9" s="8" t="s">
        <v>6</v>
      </c>
      <c r="B9" s="8"/>
      <c r="C9" s="8"/>
      <c r="D9" s="9">
        <f>SUM(D7:D8)</f>
        <v>186014888</v>
      </c>
    </row>
    <row r="10" spans="1:4" x14ac:dyDescent="0.25">
      <c r="A10" s="5"/>
      <c r="B10" s="5"/>
      <c r="C10" s="5"/>
      <c r="D10" s="6"/>
    </row>
    <row r="11" spans="1:4" ht="21" customHeight="1" x14ac:dyDescent="0.25">
      <c r="A11" s="5"/>
      <c r="B11" s="5"/>
      <c r="C11" s="5"/>
      <c r="D11" s="6"/>
    </row>
    <row r="12" spans="1:4" x14ac:dyDescent="0.25">
      <c r="A12" s="2" t="s">
        <v>7</v>
      </c>
      <c r="B12" s="2" t="s">
        <v>8</v>
      </c>
      <c r="C12" s="2"/>
      <c r="D12" s="7">
        <v>144560000</v>
      </c>
    </row>
    <row r="13" spans="1:4" x14ac:dyDescent="0.25">
      <c r="A13" s="2" t="s">
        <v>9</v>
      </c>
      <c r="B13" s="2" t="s">
        <v>10</v>
      </c>
      <c r="C13" s="2"/>
      <c r="D13" s="7">
        <v>19575000</v>
      </c>
    </row>
    <row r="14" spans="1:4" x14ac:dyDescent="0.25">
      <c r="A14" s="2" t="s">
        <v>11</v>
      </c>
      <c r="B14" s="2" t="s">
        <v>12</v>
      </c>
      <c r="C14" s="2"/>
      <c r="D14" s="7">
        <v>20700000</v>
      </c>
    </row>
    <row r="15" spans="1:4" x14ac:dyDescent="0.25">
      <c r="A15" s="2" t="s">
        <v>100</v>
      </c>
      <c r="B15" s="2" t="s">
        <v>101</v>
      </c>
      <c r="C15" s="2"/>
      <c r="D15" s="7">
        <v>179888</v>
      </c>
    </row>
    <row r="16" spans="1:4" x14ac:dyDescent="0.25">
      <c r="A16" s="2" t="s">
        <v>74</v>
      </c>
      <c r="B16" s="39" t="s">
        <v>71</v>
      </c>
      <c r="C16" s="39"/>
      <c r="D16" s="7">
        <v>1000000</v>
      </c>
    </row>
    <row r="17" spans="1:4" x14ac:dyDescent="0.25">
      <c r="A17" s="8" t="s">
        <v>13</v>
      </c>
      <c r="B17" s="8"/>
      <c r="C17" s="8"/>
      <c r="D17" s="9">
        <f>SUM(D12:D16)</f>
        <v>186014888</v>
      </c>
    </row>
  </sheetData>
  <mergeCells count="4">
    <mergeCell ref="A1:D1"/>
    <mergeCell ref="A2:D2"/>
    <mergeCell ref="A4:C5"/>
    <mergeCell ref="B16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zoomScaleNormal="100" zoomScaleSheetLayoutView="100" workbookViewId="0">
      <selection activeCell="H4" sqref="H4"/>
    </sheetView>
  </sheetViews>
  <sheetFormatPr defaultColWidth="8.875" defaultRowHeight="15.75" x14ac:dyDescent="0.25"/>
  <cols>
    <col min="1" max="1" width="4" customWidth="1"/>
    <col min="2" max="2" width="5.625" customWidth="1"/>
    <col min="3" max="4" width="6" customWidth="1"/>
    <col min="5" max="5" width="34.875" customWidth="1"/>
    <col min="6" max="6" width="16.75" style="11" customWidth="1"/>
    <col min="7" max="7" width="11.125" customWidth="1"/>
    <col min="8" max="8" width="10.375" customWidth="1"/>
    <col min="9" max="9" width="8.875" customWidth="1"/>
    <col min="10" max="10" width="16.125" customWidth="1"/>
  </cols>
  <sheetData>
    <row r="1" spans="1:9" s="2" customFormat="1" ht="21.75" customHeight="1" x14ac:dyDescent="0.25">
      <c r="A1" s="42" t="s">
        <v>75</v>
      </c>
      <c r="B1" s="42"/>
      <c r="C1" s="42"/>
      <c r="D1" s="42"/>
      <c r="E1" s="42"/>
      <c r="F1" s="42"/>
    </row>
    <row r="2" spans="1:9" s="2" customFormat="1" ht="23.25" customHeight="1" x14ac:dyDescent="0.25">
      <c r="A2" s="42" t="s">
        <v>102</v>
      </c>
      <c r="B2" s="42"/>
      <c r="C2" s="42"/>
      <c r="D2" s="42"/>
      <c r="E2" s="42"/>
      <c r="F2" s="42"/>
    </row>
    <row r="3" spans="1:9" s="2" customFormat="1" ht="27" customHeight="1" x14ac:dyDescent="0.25">
      <c r="A3" s="42" t="s">
        <v>14</v>
      </c>
      <c r="B3" s="42"/>
      <c r="C3" s="42"/>
      <c r="D3" s="42"/>
      <c r="E3" s="42"/>
      <c r="F3" s="42"/>
    </row>
    <row r="4" spans="1:9" s="2" customFormat="1" ht="20.25" customHeight="1" x14ac:dyDescent="0.25">
      <c r="A4" s="3"/>
      <c r="B4" s="3"/>
      <c r="C4" s="3"/>
      <c r="D4" s="3"/>
      <c r="E4" s="3"/>
      <c r="F4" s="3"/>
    </row>
    <row r="5" spans="1:9" s="5" customFormat="1" ht="29.25" customHeight="1" x14ac:dyDescent="0.25">
      <c r="A5" s="43" t="s">
        <v>15</v>
      </c>
      <c r="B5" s="43"/>
      <c r="C5" s="43"/>
      <c r="D5" s="43"/>
      <c r="E5" s="43"/>
      <c r="F5" s="4" t="s">
        <v>1</v>
      </c>
    </row>
    <row r="6" spans="1:9" s="5" customFormat="1" ht="16.5" customHeight="1" x14ac:dyDescent="0.25">
      <c r="A6" s="43"/>
      <c r="B6" s="43"/>
      <c r="C6" s="43"/>
      <c r="D6" s="43"/>
      <c r="E6" s="43"/>
      <c r="F6" s="4" t="s">
        <v>69</v>
      </c>
    </row>
    <row r="7" spans="1:9" s="5" customFormat="1" ht="34.9" customHeight="1" x14ac:dyDescent="0.25">
      <c r="A7" s="41" t="s">
        <v>16</v>
      </c>
      <c r="B7" s="41"/>
      <c r="C7" s="41"/>
      <c r="D7" s="41"/>
      <c r="E7" s="41"/>
      <c r="F7" s="28">
        <f>F8</f>
        <v>1700000</v>
      </c>
    </row>
    <row r="8" spans="1:9" s="5" customFormat="1" ht="18" customHeight="1" x14ac:dyDescent="0.25">
      <c r="A8" s="5" t="s">
        <v>2</v>
      </c>
      <c r="B8" s="5" t="s">
        <v>3</v>
      </c>
      <c r="E8" s="12"/>
      <c r="F8" s="6">
        <f>SUM(F9:F10)</f>
        <v>1700000</v>
      </c>
    </row>
    <row r="9" spans="1:9" s="2" customFormat="1" ht="18" customHeight="1" x14ac:dyDescent="0.25">
      <c r="B9" s="2" t="s">
        <v>76</v>
      </c>
      <c r="C9" s="40" t="s">
        <v>77</v>
      </c>
      <c r="D9" s="40"/>
      <c r="E9" s="40"/>
      <c r="F9" s="7">
        <v>1700000</v>
      </c>
      <c r="I9" s="10"/>
    </row>
    <row r="10" spans="1:9" s="2" customFormat="1" ht="18" customHeight="1" x14ac:dyDescent="0.25">
      <c r="C10" s="15"/>
      <c r="D10" s="15"/>
      <c r="E10" s="14"/>
      <c r="F10" s="7"/>
      <c r="I10" s="10"/>
    </row>
    <row r="11" spans="1:9" s="2" customFormat="1" ht="36" customHeight="1" x14ac:dyDescent="0.25">
      <c r="A11" s="41" t="s">
        <v>17</v>
      </c>
      <c r="B11" s="41"/>
      <c r="C11" s="41"/>
      <c r="D11" s="41"/>
      <c r="E11" s="41"/>
      <c r="F11" s="28">
        <f t="shared" ref="F11:F12" si="0">F12</f>
        <v>184314888</v>
      </c>
      <c r="I11" s="10"/>
    </row>
    <row r="12" spans="1:9" s="2" customFormat="1" ht="18" customHeight="1" x14ac:dyDescent="0.25">
      <c r="A12" s="5" t="s">
        <v>4</v>
      </c>
      <c r="B12" s="5" t="s">
        <v>5</v>
      </c>
      <c r="C12" s="5"/>
      <c r="D12" s="5"/>
      <c r="E12" s="12"/>
      <c r="F12" s="24">
        <f t="shared" si="0"/>
        <v>184314888</v>
      </c>
      <c r="I12" s="10"/>
    </row>
    <row r="13" spans="1:9" s="2" customFormat="1" ht="18" customHeight="1" x14ac:dyDescent="0.25">
      <c r="A13" s="5"/>
      <c r="B13" s="2" t="s">
        <v>18</v>
      </c>
      <c r="C13" s="2" t="s">
        <v>19</v>
      </c>
      <c r="E13" s="13"/>
      <c r="F13" s="25">
        <f>F14+F15</f>
        <v>184314888</v>
      </c>
      <c r="H13" s="10"/>
      <c r="I13" s="10"/>
    </row>
    <row r="14" spans="1:9" s="2" customFormat="1" ht="18" customHeight="1" x14ac:dyDescent="0.25">
      <c r="A14" s="16"/>
      <c r="B14" s="15"/>
      <c r="C14" s="2" t="s">
        <v>20</v>
      </c>
      <c r="D14" s="5"/>
      <c r="E14" s="12"/>
      <c r="F14" s="26">
        <v>10000000</v>
      </c>
    </row>
    <row r="15" spans="1:9" s="2" customFormat="1" ht="18" customHeight="1" x14ac:dyDescent="0.25">
      <c r="C15" s="2" t="s">
        <v>21</v>
      </c>
      <c r="D15" s="2" t="s">
        <v>22</v>
      </c>
      <c r="E15" s="13"/>
      <c r="F15" s="26">
        <f>SUM(F16:F22)</f>
        <v>174314888</v>
      </c>
    </row>
    <row r="16" spans="1:9" s="2" customFormat="1" ht="18" customHeight="1" x14ac:dyDescent="0.25">
      <c r="E16" s="13" t="s">
        <v>79</v>
      </c>
      <c r="F16" s="26">
        <v>6601000</v>
      </c>
    </row>
    <row r="17" spans="1:7" s="2" customFormat="1" ht="18" customHeight="1" x14ac:dyDescent="0.25">
      <c r="E17" s="14" t="s">
        <v>80</v>
      </c>
      <c r="F17" s="26">
        <v>6601000</v>
      </c>
      <c r="G17" s="10"/>
    </row>
    <row r="18" spans="1:7" s="2" customFormat="1" ht="18" customHeight="1" x14ac:dyDescent="0.25">
      <c r="E18" s="14" t="s">
        <v>81</v>
      </c>
      <c r="F18" s="26">
        <v>6601000</v>
      </c>
    </row>
    <row r="19" spans="1:7" s="2" customFormat="1" ht="18" customHeight="1" x14ac:dyDescent="0.25">
      <c r="E19" s="14" t="s">
        <v>82</v>
      </c>
      <c r="F19" s="26">
        <v>23103000</v>
      </c>
    </row>
    <row r="20" spans="1:7" s="2" customFormat="1" ht="18" customHeight="1" x14ac:dyDescent="0.25">
      <c r="E20" s="14" t="s">
        <v>83</v>
      </c>
      <c r="F20" s="26">
        <v>23103000</v>
      </c>
    </row>
    <row r="21" spans="1:7" s="2" customFormat="1" ht="18" customHeight="1" x14ac:dyDescent="0.25">
      <c r="E21" s="14" t="s">
        <v>84</v>
      </c>
      <c r="F21" s="26">
        <v>28288124</v>
      </c>
    </row>
    <row r="22" spans="1:7" s="2" customFormat="1" ht="18" customHeight="1" x14ac:dyDescent="0.25">
      <c r="E22" s="14" t="s">
        <v>78</v>
      </c>
      <c r="F22" s="26">
        <v>80017764</v>
      </c>
    </row>
    <row r="23" spans="1:7" s="2" customFormat="1" ht="20.45" customHeight="1" x14ac:dyDescent="0.25">
      <c r="A23" s="30" t="s">
        <v>23</v>
      </c>
      <c r="B23" s="31"/>
      <c r="C23" s="31"/>
      <c r="D23" s="31"/>
      <c r="E23" s="32"/>
      <c r="F23" s="33">
        <f>F7+F11</f>
        <v>186014888</v>
      </c>
    </row>
    <row r="24" spans="1:7" s="2" customFormat="1" ht="20.45" customHeight="1" x14ac:dyDescent="0.25">
      <c r="A24" s="16"/>
      <c r="B24" s="16"/>
      <c r="C24" s="16"/>
      <c r="D24" s="16"/>
      <c r="E24" s="16"/>
      <c r="F24" s="24"/>
    </row>
    <row r="25" spans="1:7" s="2" customFormat="1" ht="18" customHeight="1" x14ac:dyDescent="0.25">
      <c r="A25" s="5" t="s">
        <v>2</v>
      </c>
      <c r="B25" s="5" t="s">
        <v>3</v>
      </c>
      <c r="C25" s="5"/>
      <c r="D25" s="5"/>
      <c r="E25" s="5"/>
      <c r="F25" s="26">
        <f>F8</f>
        <v>1700000</v>
      </c>
      <c r="G25" s="10"/>
    </row>
    <row r="26" spans="1:7" s="2" customFormat="1" ht="18" customHeight="1" x14ac:dyDescent="0.25">
      <c r="A26" s="5" t="s">
        <v>4</v>
      </c>
      <c r="B26" s="5" t="s">
        <v>5</v>
      </c>
      <c r="C26" s="5"/>
      <c r="D26" s="5"/>
      <c r="E26" s="16"/>
      <c r="F26" s="27">
        <f>F12</f>
        <v>184314888</v>
      </c>
    </row>
    <row r="27" spans="1:7" s="2" customFormat="1" ht="21.6" customHeight="1" x14ac:dyDescent="0.25">
      <c r="A27" s="34" t="s">
        <v>6</v>
      </c>
      <c r="B27" s="35"/>
      <c r="C27" s="35"/>
      <c r="D27" s="35"/>
      <c r="E27" s="35"/>
      <c r="F27" s="36">
        <f>SUM(F25:F26)</f>
        <v>186014888</v>
      </c>
    </row>
    <row r="28" spans="1:7" s="2" customFormat="1" ht="18" customHeight="1" x14ac:dyDescent="0.25">
      <c r="A28" s="1"/>
      <c r="B28" s="1"/>
      <c r="C28" s="1"/>
      <c r="D28" s="1"/>
      <c r="E28" s="1"/>
      <c r="F28" s="20"/>
    </row>
    <row r="29" spans="1:7" s="2" customFormat="1" ht="18" customHeight="1" x14ac:dyDescent="0.25">
      <c r="F29" s="22"/>
    </row>
    <row r="30" spans="1:7" s="2" customFormat="1" ht="18" customHeight="1" x14ac:dyDescent="0.25">
      <c r="F30" s="23"/>
    </row>
    <row r="31" spans="1:7" s="2" customFormat="1" ht="18" customHeight="1" x14ac:dyDescent="0.25">
      <c r="A31"/>
      <c r="B31"/>
      <c r="C31"/>
      <c r="D31"/>
      <c r="E31"/>
      <c r="F31" s="11"/>
    </row>
    <row r="32" spans="1:7" s="2" customFormat="1" ht="18" customHeight="1" x14ac:dyDescent="0.25">
      <c r="A32"/>
      <c r="B32"/>
      <c r="C32"/>
      <c r="D32"/>
      <c r="E32"/>
      <c r="F32" s="11"/>
    </row>
    <row r="33" spans="1:6" s="2" customFormat="1" ht="18" customHeight="1" x14ac:dyDescent="0.25">
      <c r="A33"/>
      <c r="B33"/>
      <c r="C33"/>
      <c r="D33"/>
      <c r="E33"/>
      <c r="F33" s="11"/>
    </row>
    <row r="34" spans="1:6" s="2" customFormat="1" ht="18" customHeight="1" x14ac:dyDescent="0.25">
      <c r="A34"/>
      <c r="B34"/>
      <c r="C34"/>
      <c r="D34"/>
      <c r="E34"/>
      <c r="F34" s="11"/>
    </row>
    <row r="35" spans="1:6" s="2" customFormat="1" ht="18" customHeight="1" x14ac:dyDescent="0.25">
      <c r="A35"/>
      <c r="B35"/>
      <c r="C35"/>
      <c r="D35"/>
      <c r="E35"/>
      <c r="F35" s="11"/>
    </row>
    <row r="36" spans="1:6" s="5" customFormat="1" x14ac:dyDescent="0.25">
      <c r="A36"/>
      <c r="B36"/>
      <c r="C36"/>
      <c r="D36"/>
      <c r="E36"/>
      <c r="F36" s="11"/>
    </row>
    <row r="37" spans="1:6" s="1" customFormat="1" x14ac:dyDescent="0.25">
      <c r="A37"/>
      <c r="B37"/>
      <c r="C37"/>
      <c r="D37"/>
      <c r="E37"/>
      <c r="F37" s="11"/>
    </row>
    <row r="38" spans="1:6" s="2" customFormat="1" x14ac:dyDescent="0.25">
      <c r="A38"/>
      <c r="B38"/>
      <c r="C38"/>
      <c r="D38"/>
      <c r="E38"/>
      <c r="F38" s="11"/>
    </row>
    <row r="39" spans="1:6" s="2" customFormat="1" x14ac:dyDescent="0.25">
      <c r="A39"/>
      <c r="B39"/>
      <c r="C39"/>
      <c r="D39"/>
      <c r="E39"/>
      <c r="F39" s="11"/>
    </row>
  </sheetData>
  <sheetProtection selectLockedCells="1" selectUnlockedCells="1"/>
  <mergeCells count="7">
    <mergeCell ref="C9:E9"/>
    <mergeCell ref="A11:E11"/>
    <mergeCell ref="A1:F1"/>
    <mergeCell ref="A2:F2"/>
    <mergeCell ref="A3:F3"/>
    <mergeCell ref="A5:E6"/>
    <mergeCell ref="A7:E7"/>
  </mergeCells>
  <printOptions headings="1" gridLines="1"/>
  <pageMargins left="0.7" right="0.7" top="0.75" bottom="0.75" header="0.51180555555555551" footer="0.51180555555555551"/>
  <pageSetup paperSize="9" scale="90" firstPageNumber="0" orientation="portrait" r:id="rId1"/>
  <headerFooter alignWithMargins="0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0C31F-D532-469C-9CB4-3ADC01D17D7F}">
  <dimension ref="A1:E51"/>
  <sheetViews>
    <sheetView tabSelected="1" topLeftCell="A33" workbookViewId="0">
      <selection activeCell="H41" sqref="H41"/>
    </sheetView>
  </sheetViews>
  <sheetFormatPr defaultRowHeight="15.75" x14ac:dyDescent="0.25"/>
  <cols>
    <col min="1" max="1" width="5" customWidth="1"/>
    <col min="2" max="2" width="6.25" customWidth="1"/>
    <col min="4" max="4" width="42" customWidth="1"/>
    <col min="5" max="5" width="15.375" customWidth="1"/>
  </cols>
  <sheetData>
    <row r="1" spans="1:5" ht="31.5" customHeight="1" x14ac:dyDescent="0.25">
      <c r="A1" s="37" t="s">
        <v>75</v>
      </c>
      <c r="B1" s="37"/>
      <c r="C1" s="37"/>
      <c r="D1" s="37"/>
      <c r="E1" s="44"/>
    </row>
    <row r="2" spans="1:5" ht="31.5" customHeight="1" x14ac:dyDescent="0.25">
      <c r="A2" s="37" t="s">
        <v>103</v>
      </c>
      <c r="B2" s="37"/>
      <c r="C2" s="37"/>
      <c r="D2" s="37"/>
      <c r="E2" s="44"/>
    </row>
    <row r="3" spans="1:5" x14ac:dyDescent="0.25">
      <c r="A3" s="17"/>
      <c r="B3" s="17"/>
      <c r="C3" s="17"/>
      <c r="D3" s="17"/>
      <c r="E3" s="5"/>
    </row>
    <row r="4" spans="1:5" x14ac:dyDescent="0.25">
      <c r="A4" s="45" t="s">
        <v>24</v>
      </c>
      <c r="B4" s="45"/>
      <c r="C4" s="45"/>
      <c r="D4" s="45"/>
      <c r="E4" s="46" t="s">
        <v>1</v>
      </c>
    </row>
    <row r="5" spans="1:5" x14ac:dyDescent="0.25">
      <c r="A5" s="45"/>
      <c r="B5" s="45"/>
      <c r="C5" s="45"/>
      <c r="D5" s="45"/>
      <c r="E5" s="47" t="s">
        <v>69</v>
      </c>
    </row>
    <row r="6" spans="1:5" ht="30.75" customHeight="1" x14ac:dyDescent="0.25">
      <c r="A6" s="48" t="s">
        <v>16</v>
      </c>
      <c r="B6" s="48"/>
      <c r="C6" s="48"/>
      <c r="D6" s="48"/>
      <c r="E6" s="49">
        <f>SUM(E7+E18+E21+E38+E40)</f>
        <v>186014888</v>
      </c>
    </row>
    <row r="7" spans="1:5" x14ac:dyDescent="0.25">
      <c r="A7" s="50" t="s">
        <v>7</v>
      </c>
      <c r="B7" s="50" t="s">
        <v>8</v>
      </c>
      <c r="C7" s="50"/>
      <c r="D7" s="50"/>
      <c r="E7" s="51">
        <f>SUM(E8+E15)</f>
        <v>144560000</v>
      </c>
    </row>
    <row r="8" spans="1:5" x14ac:dyDescent="0.25">
      <c r="A8" s="52"/>
      <c r="B8" s="52" t="s">
        <v>25</v>
      </c>
      <c r="C8" s="52"/>
      <c r="D8" s="52" t="s">
        <v>26</v>
      </c>
      <c r="E8" s="53">
        <f>SUM(E9:E14)</f>
        <v>143560000</v>
      </c>
    </row>
    <row r="9" spans="1:5" x14ac:dyDescent="0.25">
      <c r="A9" s="52"/>
      <c r="B9" s="52"/>
      <c r="C9" s="52" t="s">
        <v>27</v>
      </c>
      <c r="D9" s="52" t="s">
        <v>28</v>
      </c>
      <c r="E9" s="53">
        <v>125700000</v>
      </c>
    </row>
    <row r="10" spans="1:5" x14ac:dyDescent="0.25">
      <c r="A10" s="52"/>
      <c r="B10" s="52"/>
      <c r="C10" s="52" t="s">
        <v>85</v>
      </c>
      <c r="D10" s="52" t="s">
        <v>86</v>
      </c>
      <c r="E10" s="53">
        <v>10000000</v>
      </c>
    </row>
    <row r="11" spans="1:5" x14ac:dyDescent="0.25">
      <c r="A11" s="52"/>
      <c r="B11" s="52"/>
      <c r="C11" s="52" t="s">
        <v>29</v>
      </c>
      <c r="D11" s="52" t="s">
        <v>30</v>
      </c>
      <c r="E11" s="53">
        <v>5860000</v>
      </c>
    </row>
    <row r="12" spans="1:5" x14ac:dyDescent="0.25">
      <c r="A12" s="52"/>
      <c r="B12" s="52"/>
      <c r="C12" s="52" t="s">
        <v>31</v>
      </c>
      <c r="D12" s="52" t="s">
        <v>32</v>
      </c>
      <c r="E12" s="53">
        <v>1200000</v>
      </c>
    </row>
    <row r="13" spans="1:5" x14ac:dyDescent="0.25">
      <c r="A13" s="52"/>
      <c r="B13" s="52"/>
      <c r="C13" s="52" t="s">
        <v>87</v>
      </c>
      <c r="D13" s="52" t="s">
        <v>88</v>
      </c>
      <c r="E13" s="53">
        <v>300000</v>
      </c>
    </row>
    <row r="14" spans="1:5" x14ac:dyDescent="0.25">
      <c r="A14" s="52"/>
      <c r="B14" s="52"/>
      <c r="C14" s="52" t="s">
        <v>33</v>
      </c>
      <c r="D14" s="52" t="s">
        <v>34</v>
      </c>
      <c r="E14" s="53">
        <v>500000</v>
      </c>
    </row>
    <row r="15" spans="1:5" x14ac:dyDescent="0.25">
      <c r="A15" s="52"/>
      <c r="B15" s="52" t="s">
        <v>89</v>
      </c>
      <c r="C15" s="52"/>
      <c r="D15" s="52" t="s">
        <v>90</v>
      </c>
      <c r="E15" s="53">
        <f>SUM(E16:E17)</f>
        <v>1000000</v>
      </c>
    </row>
    <row r="16" spans="1:5" ht="31.5" customHeight="1" x14ac:dyDescent="0.25">
      <c r="A16" s="52"/>
      <c r="B16" s="52"/>
      <c r="C16" s="54" t="s">
        <v>91</v>
      </c>
      <c r="D16" s="55" t="s">
        <v>92</v>
      </c>
      <c r="E16" s="56">
        <v>500000</v>
      </c>
    </row>
    <row r="17" spans="1:5" x14ac:dyDescent="0.25">
      <c r="A17" s="52"/>
      <c r="B17" s="52"/>
      <c r="C17" s="52" t="s">
        <v>93</v>
      </c>
      <c r="D17" s="52" t="s">
        <v>94</v>
      </c>
      <c r="E17" s="53">
        <v>500000</v>
      </c>
    </row>
    <row r="18" spans="1:5" x14ac:dyDescent="0.25">
      <c r="A18" s="50" t="s">
        <v>9</v>
      </c>
      <c r="B18" s="50" t="s">
        <v>10</v>
      </c>
      <c r="C18" s="57"/>
      <c r="D18" s="57"/>
      <c r="E18" s="51">
        <f t="shared" ref="E18" si="0">SUM(E19:E20)</f>
        <v>19575000</v>
      </c>
    </row>
    <row r="19" spans="1:5" x14ac:dyDescent="0.25">
      <c r="A19" s="52"/>
      <c r="B19" s="52"/>
      <c r="C19" s="58" t="s">
        <v>35</v>
      </c>
      <c r="D19" s="58"/>
      <c r="E19" s="53">
        <v>18622000</v>
      </c>
    </row>
    <row r="20" spans="1:5" x14ac:dyDescent="0.25">
      <c r="A20" s="52"/>
      <c r="B20" s="52"/>
      <c r="C20" s="58" t="s">
        <v>36</v>
      </c>
      <c r="D20" s="58"/>
      <c r="E20" s="53">
        <v>953000</v>
      </c>
    </row>
    <row r="21" spans="1:5" x14ac:dyDescent="0.25">
      <c r="A21" s="50" t="s">
        <v>11</v>
      </c>
      <c r="B21" s="50" t="s">
        <v>12</v>
      </c>
      <c r="C21" s="50"/>
      <c r="D21" s="50"/>
      <c r="E21" s="51">
        <f>SUM(E22+E25+E28+E33+E35)</f>
        <v>20700000</v>
      </c>
    </row>
    <row r="22" spans="1:5" x14ac:dyDescent="0.25">
      <c r="A22" s="52"/>
      <c r="B22" s="52" t="s">
        <v>37</v>
      </c>
      <c r="C22" s="52"/>
      <c r="D22" s="52" t="s">
        <v>38</v>
      </c>
      <c r="E22" s="53">
        <f>SUM(E23+E24)</f>
        <v>3000000</v>
      </c>
    </row>
    <row r="23" spans="1:5" x14ac:dyDescent="0.25">
      <c r="A23" s="52"/>
      <c r="B23" s="52"/>
      <c r="C23" s="58" t="s">
        <v>39</v>
      </c>
      <c r="D23" s="52" t="s">
        <v>40</v>
      </c>
      <c r="E23" s="53">
        <v>1000000</v>
      </c>
    </row>
    <row r="24" spans="1:5" x14ac:dyDescent="0.25">
      <c r="A24" s="52"/>
      <c r="B24" s="52"/>
      <c r="C24" s="58" t="s">
        <v>41</v>
      </c>
      <c r="D24" s="52" t="s">
        <v>42</v>
      </c>
      <c r="E24" s="53">
        <v>2000000</v>
      </c>
    </row>
    <row r="25" spans="1:5" x14ac:dyDescent="0.25">
      <c r="A25" s="52"/>
      <c r="B25" s="52" t="s">
        <v>43</v>
      </c>
      <c r="C25" s="59"/>
      <c r="D25" s="52" t="s">
        <v>44</v>
      </c>
      <c r="E25" s="53">
        <f>SUM(E26+E27)</f>
        <v>3700000</v>
      </c>
    </row>
    <row r="26" spans="1:5" x14ac:dyDescent="0.25">
      <c r="A26" s="52"/>
      <c r="B26" s="52"/>
      <c r="C26" s="52" t="s">
        <v>45</v>
      </c>
      <c r="D26" s="52" t="s">
        <v>46</v>
      </c>
      <c r="E26" s="53">
        <v>3200000</v>
      </c>
    </row>
    <row r="27" spans="1:5" x14ac:dyDescent="0.25">
      <c r="A27" s="52"/>
      <c r="B27" s="52"/>
      <c r="C27" s="52" t="s">
        <v>47</v>
      </c>
      <c r="D27" s="52" t="s">
        <v>48</v>
      </c>
      <c r="E27" s="53">
        <v>500000</v>
      </c>
    </row>
    <row r="28" spans="1:5" x14ac:dyDescent="0.25">
      <c r="A28" s="52"/>
      <c r="B28" s="52" t="s">
        <v>49</v>
      </c>
      <c r="C28" s="59"/>
      <c r="D28" s="52" t="s">
        <v>50</v>
      </c>
      <c r="E28" s="53">
        <f>SUM(E29+E30+E31+E32)</f>
        <v>8000000</v>
      </c>
    </row>
    <row r="29" spans="1:5" x14ac:dyDescent="0.25">
      <c r="A29" s="52"/>
      <c r="B29" s="52"/>
      <c r="C29" s="58" t="s">
        <v>51</v>
      </c>
      <c r="D29" s="52" t="s">
        <v>52</v>
      </c>
      <c r="E29" s="53">
        <v>150000</v>
      </c>
    </row>
    <row r="30" spans="1:5" x14ac:dyDescent="0.25">
      <c r="A30" s="52"/>
      <c r="B30" s="52"/>
      <c r="C30" s="58" t="s">
        <v>53</v>
      </c>
      <c r="D30" s="52" t="s">
        <v>54</v>
      </c>
      <c r="E30" s="53">
        <v>150000</v>
      </c>
    </row>
    <row r="31" spans="1:5" x14ac:dyDescent="0.25">
      <c r="A31" s="52"/>
      <c r="B31" s="52"/>
      <c r="C31" s="58" t="s">
        <v>95</v>
      </c>
      <c r="D31" s="52" t="s">
        <v>96</v>
      </c>
      <c r="E31" s="53">
        <v>1700000</v>
      </c>
    </row>
    <row r="32" spans="1:5" x14ac:dyDescent="0.25">
      <c r="A32" s="52"/>
      <c r="B32" s="52"/>
      <c r="C32" s="58" t="s">
        <v>55</v>
      </c>
      <c r="D32" s="52" t="s">
        <v>56</v>
      </c>
      <c r="E32" s="53">
        <v>6000000</v>
      </c>
    </row>
    <row r="33" spans="1:5" x14ac:dyDescent="0.25">
      <c r="A33" s="52"/>
      <c r="B33" s="52" t="s">
        <v>57</v>
      </c>
      <c r="C33" s="58"/>
      <c r="D33" s="52" t="s">
        <v>58</v>
      </c>
      <c r="E33" s="53">
        <f t="shared" ref="E33" si="1">SUM(E34)</f>
        <v>1000000</v>
      </c>
    </row>
    <row r="34" spans="1:5" x14ac:dyDescent="0.25">
      <c r="A34" s="52"/>
      <c r="B34" s="52"/>
      <c r="C34" s="58" t="s">
        <v>59</v>
      </c>
      <c r="D34" s="52" t="s">
        <v>60</v>
      </c>
      <c r="E34" s="53">
        <v>1000000</v>
      </c>
    </row>
    <row r="35" spans="1:5" x14ac:dyDescent="0.25">
      <c r="A35" s="52"/>
      <c r="B35" s="52" t="s">
        <v>61</v>
      </c>
      <c r="C35" s="58"/>
      <c r="D35" s="52" t="s">
        <v>62</v>
      </c>
      <c r="E35" s="53">
        <f t="shared" ref="E35" si="2">SUM(E36:E37)</f>
        <v>5000000</v>
      </c>
    </row>
    <row r="36" spans="1:5" x14ac:dyDescent="0.25">
      <c r="A36" s="52"/>
      <c r="B36" s="52"/>
      <c r="C36" s="58" t="s">
        <v>63</v>
      </c>
      <c r="D36" s="52" t="s">
        <v>64</v>
      </c>
      <c r="E36" s="53">
        <v>3500000</v>
      </c>
    </row>
    <row r="37" spans="1:5" x14ac:dyDescent="0.25">
      <c r="A37" s="52"/>
      <c r="B37" s="52"/>
      <c r="C37" s="58" t="s">
        <v>65</v>
      </c>
      <c r="D37" s="52" t="s">
        <v>66</v>
      </c>
      <c r="E37" s="53">
        <v>1500000</v>
      </c>
    </row>
    <row r="38" spans="1:5" x14ac:dyDescent="0.25">
      <c r="A38" s="50" t="s">
        <v>100</v>
      </c>
      <c r="B38" s="50" t="s">
        <v>101</v>
      </c>
      <c r="C38" s="57"/>
      <c r="D38" s="50"/>
      <c r="E38" s="60">
        <f>SUM(E39)</f>
        <v>179888</v>
      </c>
    </row>
    <row r="39" spans="1:5" x14ac:dyDescent="0.25">
      <c r="A39" s="52"/>
      <c r="B39" s="52" t="s">
        <v>104</v>
      </c>
      <c r="C39" s="58"/>
      <c r="D39" s="52" t="s">
        <v>105</v>
      </c>
      <c r="E39" s="53">
        <v>179888</v>
      </c>
    </row>
    <row r="40" spans="1:5" x14ac:dyDescent="0.25">
      <c r="A40" s="57" t="s">
        <v>70</v>
      </c>
      <c r="B40" s="57" t="s">
        <v>71</v>
      </c>
      <c r="C40" s="57"/>
      <c r="D40" s="57"/>
      <c r="E40" s="61">
        <f>SUM(E41:E42)</f>
        <v>1000000</v>
      </c>
    </row>
    <row r="41" spans="1:5" x14ac:dyDescent="0.25">
      <c r="A41" s="57"/>
      <c r="B41" s="52" t="s">
        <v>97</v>
      </c>
      <c r="C41" s="57"/>
      <c r="D41" s="52" t="s">
        <v>98</v>
      </c>
      <c r="E41" s="62">
        <v>788000</v>
      </c>
    </row>
    <row r="42" spans="1:5" x14ac:dyDescent="0.25">
      <c r="A42" s="57"/>
      <c r="B42" s="52" t="s">
        <v>72</v>
      </c>
      <c r="C42" s="57"/>
      <c r="D42" s="52" t="s">
        <v>73</v>
      </c>
      <c r="E42" s="62">
        <v>212000</v>
      </c>
    </row>
    <row r="43" spans="1:5" x14ac:dyDescent="0.25">
      <c r="A43" s="63" t="s">
        <v>67</v>
      </c>
      <c r="B43" s="63"/>
      <c r="C43" s="63"/>
      <c r="D43" s="63"/>
      <c r="E43" s="64">
        <f>E6</f>
        <v>186014888</v>
      </c>
    </row>
    <row r="44" spans="1:5" x14ac:dyDescent="0.25">
      <c r="A44" s="50"/>
      <c r="B44" s="50"/>
      <c r="C44" s="50"/>
      <c r="D44" s="50"/>
      <c r="E44" s="65"/>
    </row>
    <row r="45" spans="1:5" x14ac:dyDescent="0.25">
      <c r="A45" s="57" t="s">
        <v>7</v>
      </c>
      <c r="B45" s="50" t="s">
        <v>8</v>
      </c>
      <c r="C45" s="50"/>
      <c r="D45" s="50"/>
      <c r="E45" s="65">
        <f>E7</f>
        <v>144560000</v>
      </c>
    </row>
    <row r="46" spans="1:5" x14ac:dyDescent="0.25">
      <c r="A46" s="57" t="s">
        <v>9</v>
      </c>
      <c r="B46" s="57" t="s">
        <v>10</v>
      </c>
      <c r="C46" s="57"/>
      <c r="D46" s="57"/>
      <c r="E46" s="65">
        <f>E18</f>
        <v>19575000</v>
      </c>
    </row>
    <row r="47" spans="1:5" x14ac:dyDescent="0.25">
      <c r="A47" s="57" t="s">
        <v>11</v>
      </c>
      <c r="B47" s="57" t="s">
        <v>12</v>
      </c>
      <c r="C47" s="57"/>
      <c r="D47" s="57"/>
      <c r="E47" s="65">
        <f>E21</f>
        <v>20700000</v>
      </c>
    </row>
    <row r="48" spans="1:5" x14ac:dyDescent="0.25">
      <c r="A48" s="57" t="s">
        <v>100</v>
      </c>
      <c r="B48" s="57" t="s">
        <v>101</v>
      </c>
      <c r="C48" s="57"/>
      <c r="D48" s="57"/>
      <c r="E48" s="65">
        <f>SUM(E38)</f>
        <v>179888</v>
      </c>
    </row>
    <row r="49" spans="1:5" x14ac:dyDescent="0.25">
      <c r="A49" s="57" t="s">
        <v>70</v>
      </c>
      <c r="B49" s="57" t="s">
        <v>71</v>
      </c>
      <c r="C49" s="57"/>
      <c r="D49" s="57"/>
      <c r="E49" s="65">
        <f>E40</f>
        <v>1000000</v>
      </c>
    </row>
    <row r="50" spans="1:5" x14ac:dyDescent="0.25">
      <c r="A50" s="66" t="s">
        <v>68</v>
      </c>
      <c r="B50" s="63"/>
      <c r="C50" s="63"/>
      <c r="D50" s="63"/>
      <c r="E50" s="64">
        <f>SUM(E45:E49)</f>
        <v>186014888</v>
      </c>
    </row>
    <row r="51" spans="1:5" x14ac:dyDescent="0.25">
      <c r="A51" s="15"/>
      <c r="B51" s="18"/>
      <c r="C51" s="19"/>
      <c r="D51" s="21"/>
    </row>
  </sheetData>
  <mergeCells count="4">
    <mergeCell ref="A1:E1"/>
    <mergeCell ref="A2:E2"/>
    <mergeCell ref="A4:D5"/>
    <mergeCell ref="A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Mérleg</vt:lpstr>
      <vt:lpstr>Bevételek</vt:lpstr>
      <vt:lpstr>Kiadások</vt:lpstr>
      <vt:lpstr>Bevételek!Nyomtatási_terület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Fodorné</cp:lastModifiedBy>
  <cp:lastPrinted>2023-01-23T09:42:31Z</cp:lastPrinted>
  <dcterms:created xsi:type="dcterms:W3CDTF">2019-09-05T06:28:05Z</dcterms:created>
  <dcterms:modified xsi:type="dcterms:W3CDTF">2023-01-23T09:42:35Z</dcterms:modified>
</cp:coreProperties>
</file>